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11760"/>
  </bookViews>
  <sheets>
    <sheet name="Лист1" sheetId="1" r:id="rId1"/>
  </sheets>
  <definedNames>
    <definedName name="_xlnm.Print_Area" localSheetId="0">Лист1!$A$163:$F$194</definedName>
  </definedNames>
  <calcPr calcId="124519"/>
</workbook>
</file>

<file path=xl/calcChain.xml><?xml version="1.0" encoding="utf-8"?>
<calcChain xmlns="http://schemas.openxmlformats.org/spreadsheetml/2006/main">
  <c r="C187" i="1"/>
  <c r="C186"/>
  <c r="C185"/>
  <c r="F184"/>
  <c r="F183" s="1"/>
  <c r="E184"/>
  <c r="E183" s="1"/>
  <c r="D184"/>
  <c r="D183" s="1"/>
  <c r="C182"/>
  <c r="E179"/>
  <c r="C181"/>
  <c r="C180"/>
  <c r="F179"/>
  <c r="F178" s="1"/>
  <c r="E152"/>
  <c r="C152" s="1"/>
  <c r="E147"/>
  <c r="E151"/>
  <c r="D151"/>
  <c r="D149"/>
  <c r="C150"/>
  <c r="F149"/>
  <c r="F148"/>
  <c r="C147"/>
  <c r="E146"/>
  <c r="E144"/>
  <c r="D146"/>
  <c r="C146" s="1"/>
  <c r="C145"/>
  <c r="F144"/>
  <c r="F143"/>
  <c r="E121"/>
  <c r="C121"/>
  <c r="E116"/>
  <c r="C116"/>
  <c r="E120"/>
  <c r="D120"/>
  <c r="D118" s="1"/>
  <c r="C119"/>
  <c r="F118"/>
  <c r="F117"/>
  <c r="E115"/>
  <c r="E113"/>
  <c r="D115"/>
  <c r="C114"/>
  <c r="F113"/>
  <c r="F112"/>
  <c r="D113"/>
  <c r="D95"/>
  <c r="D93" s="1"/>
  <c r="E96"/>
  <c r="E91"/>
  <c r="C91"/>
  <c r="D90"/>
  <c r="C96"/>
  <c r="E95"/>
  <c r="C94"/>
  <c r="F93"/>
  <c r="F92"/>
  <c r="E90"/>
  <c r="E88"/>
  <c r="C89"/>
  <c r="F88"/>
  <c r="F87" s="1"/>
  <c r="E69"/>
  <c r="E67" s="1"/>
  <c r="E64"/>
  <c r="E70"/>
  <c r="C70"/>
  <c r="E65"/>
  <c r="C65"/>
  <c r="D64"/>
  <c r="C64"/>
  <c r="D69"/>
  <c r="C68"/>
  <c r="F67"/>
  <c r="F66"/>
  <c r="C63"/>
  <c r="F62"/>
  <c r="F61" s="1"/>
  <c r="E41"/>
  <c r="E38" s="1"/>
  <c r="E36"/>
  <c r="E33" s="1"/>
  <c r="F38"/>
  <c r="F37" s="1"/>
  <c r="C40"/>
  <c r="C39"/>
  <c r="C36"/>
  <c r="C35"/>
  <c r="C34"/>
  <c r="F33"/>
  <c r="F32"/>
  <c r="D38"/>
  <c r="D37"/>
  <c r="D33"/>
  <c r="D32"/>
  <c r="C16"/>
  <c r="C15"/>
  <c r="C14"/>
  <c r="C13"/>
  <c r="C12"/>
  <c r="C11"/>
  <c r="D88"/>
  <c r="D87"/>
  <c r="D179"/>
  <c r="C179" s="1"/>
  <c r="C120"/>
  <c r="D62"/>
  <c r="C69"/>
  <c r="C95"/>
  <c r="C115"/>
  <c r="E118"/>
  <c r="E117"/>
  <c r="D144"/>
  <c r="D143" s="1"/>
  <c r="C143" s="1"/>
  <c r="E93"/>
  <c r="E92"/>
  <c r="D67"/>
  <c r="D66"/>
  <c r="E62"/>
  <c r="C62"/>
  <c r="D112"/>
  <c r="E149"/>
  <c r="E148" s="1"/>
  <c r="C148" s="1"/>
  <c r="C90"/>
  <c r="E178"/>
  <c r="C184"/>
  <c r="E61"/>
  <c r="D61"/>
  <c r="C61" s="1"/>
  <c r="C41"/>
  <c r="D148"/>
  <c r="C149"/>
  <c r="C151"/>
  <c r="E87"/>
  <c r="C87" s="1"/>
  <c r="C88"/>
  <c r="C113"/>
  <c r="E112"/>
  <c r="C112" s="1"/>
  <c r="E143"/>
  <c r="C144"/>
  <c r="E32" l="1"/>
  <c r="C32" s="1"/>
  <c r="C33"/>
  <c r="D117"/>
  <c r="C117" s="1"/>
  <c r="C118"/>
  <c r="C38"/>
  <c r="E37"/>
  <c r="C37" s="1"/>
  <c r="E66"/>
  <c r="C66" s="1"/>
  <c r="C67"/>
  <c r="C93"/>
  <c r="D92"/>
  <c r="C92" s="1"/>
  <c r="C183"/>
  <c r="D178"/>
  <c r="C178" s="1"/>
</calcChain>
</file>

<file path=xl/sharedStrings.xml><?xml version="1.0" encoding="utf-8"?>
<sst xmlns="http://schemas.openxmlformats.org/spreadsheetml/2006/main" count="180" uniqueCount="41">
  <si>
    <t>Додаток №2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</si>
  <si>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</si>
  <si>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</si>
  <si>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</si>
  <si>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</si>
  <si>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</si>
  <si>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</si>
  <si>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</si>
  <si>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</si>
  <si>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</si>
  <si>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</si>
  <si>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</si>
  <si>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</si>
  <si>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отг. Кирилівська</t>
  </si>
  <si>
    <t>"Про бюджет  об`єднаної  територіальної громади Кирилівської селищної ради на 2018 рік"</t>
  </si>
  <si>
    <t>Фінансування бюджету  об`єднаної  територіальної громади Кирилівської селищної ради на 2018 рік</t>
  </si>
  <si>
    <t xml:space="preserve">Заступник селищного голови з </t>
  </si>
  <si>
    <t xml:space="preserve">фінансової частини бюджету </t>
  </si>
  <si>
    <t>І.М.Бойко</t>
  </si>
  <si>
    <t>до рішення сесії селищної ради                  від 21.12.2017 № 2</t>
  </si>
  <si>
    <t>" Про снесення змін та доповнень до рішення сесії від 21.12.2017р№2"Про бюджет  об`єднаної  територіальної громади Кирилівської селищної ради на 2018 рік"</t>
  </si>
  <si>
    <t>На початок періоду</t>
  </si>
  <si>
    <t>На кінець періоду</t>
  </si>
  <si>
    <t>до рішення сесії селищної ради   від  15.02.2018 № 9</t>
  </si>
  <si>
    <t>" Про внесення змін та доповнень до рішення сесії від 21.12.2017р№2"Про бюджет  об`єднаної  територіальної громади Кирилівської селищної ради на 2018 рік"</t>
  </si>
  <si>
    <t>до рішення сесії селищної ради   від  17.04.2018 № 8</t>
  </si>
  <si>
    <t>до рішення сесії селищної ради   від  26.06.2018 № 6</t>
  </si>
  <si>
    <t>до рішення сесії селищної ради   від  17.07.2018 № 9</t>
  </si>
  <si>
    <t>до рішення сесії селищної ради   від  11.10.2018 № 7</t>
  </si>
  <si>
    <t>Усього</t>
  </si>
  <si>
    <t>усього</t>
  </si>
  <si>
    <t>(код бюджету)</t>
  </si>
  <si>
    <t>04524000000</t>
  </si>
  <si>
    <t>Селищний голова</t>
  </si>
  <si>
    <t>Сергій ЗАБУДЬКО</t>
  </si>
  <si>
    <t xml:space="preserve">                Додаток №2</t>
  </si>
  <si>
    <t>Фінансування бюджету Роздорської селищної територіальної громади на 2022 рік</t>
  </si>
  <si>
    <t xml:space="preserve">"Про бюджет Роздорської селищної територіальної </t>
  </si>
  <si>
    <t>громади на 2022 рік"</t>
  </si>
  <si>
    <t>до  рішення Роздорської селищної ради</t>
  </si>
  <si>
    <t>від "_17_" _грудня_ 2021 № 333 -11/VIII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</si>
</sst>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3"/>
  <sheetViews>
    <sheetView tabSelected="1" topLeftCell="A163" workbookViewId="0">
      <selection activeCell="F186" sqref="F186"/>
    </sheetView>
  </sheetViews>
  <sheetFormatPr defaultRowHeight="13.8"/>
  <cols>
    <col min="1" max="1" width="11.33203125" customWidth="1"/>
    <col min="2" max="2" width="41" customWidth="1"/>
    <col min="3" max="3" width="16.88671875" customWidth="1"/>
    <col min="4" max="4" width="15.88671875" customWidth="1"/>
    <col min="5" max="5" width="16.33203125" customWidth="1"/>
    <col min="6" max="6" width="20.33203125" customWidth="1"/>
  </cols>
  <sheetData>
    <row r="1" spans="1:6" ht="15.6" hidden="1">
      <c r="A1" s="1" t="s">
        <v>13</v>
      </c>
      <c r="B1" s="1"/>
      <c r="C1" s="1"/>
      <c r="D1" s="1" t="s">
        <v>0</v>
      </c>
      <c r="E1" s="1"/>
      <c r="F1" s="1"/>
    </row>
    <row r="2" spans="1:6" ht="35.25" hidden="1" customHeight="1">
      <c r="A2" s="1"/>
      <c r="B2" s="1"/>
      <c r="C2" s="1"/>
      <c r="D2" s="56" t="s">
        <v>19</v>
      </c>
      <c r="E2" s="56"/>
      <c r="F2" s="56"/>
    </row>
    <row r="3" spans="1:6" ht="47.25" hidden="1" customHeight="1">
      <c r="A3" s="1"/>
      <c r="B3" s="1"/>
      <c r="C3" s="1"/>
      <c r="D3" s="56" t="s">
        <v>14</v>
      </c>
      <c r="E3" s="56"/>
      <c r="F3" s="56"/>
    </row>
    <row r="4" spans="1:6" hidden="1"/>
    <row r="5" spans="1:6" ht="18" hidden="1">
      <c r="A5" s="57" t="s">
        <v>15</v>
      </c>
      <c r="B5" s="58"/>
      <c r="C5" s="58"/>
      <c r="D5" s="58"/>
      <c r="E5" s="58"/>
      <c r="F5" s="58"/>
    </row>
    <row r="6" spans="1:6" ht="18" hidden="1">
      <c r="A6" s="2"/>
      <c r="B6" s="2"/>
      <c r="C6" s="2"/>
      <c r="D6" s="2"/>
      <c r="E6" s="2"/>
      <c r="F6" s="3" t="s">
        <v>1</v>
      </c>
    </row>
    <row r="7" spans="1:6" ht="31.5" hidden="1" customHeight="1">
      <c r="A7" s="60" t="s">
        <v>2</v>
      </c>
      <c r="B7" s="60" t="s">
        <v>3</v>
      </c>
      <c r="C7" s="61" t="s">
        <v>4</v>
      </c>
      <c r="D7" s="60" t="s">
        <v>5</v>
      </c>
      <c r="E7" s="60" t="s">
        <v>6</v>
      </c>
      <c r="F7" s="60"/>
    </row>
    <row r="8" spans="1:6" ht="31.5" hidden="1" customHeight="1">
      <c r="A8" s="60"/>
      <c r="B8" s="60"/>
      <c r="C8" s="60"/>
      <c r="D8" s="60"/>
      <c r="E8" s="60" t="s">
        <v>4</v>
      </c>
      <c r="F8" s="60" t="s">
        <v>7</v>
      </c>
    </row>
    <row r="9" spans="1:6" ht="27.75" hidden="1" customHeight="1">
      <c r="A9" s="60"/>
      <c r="B9" s="60"/>
      <c r="C9" s="60"/>
      <c r="D9" s="60"/>
      <c r="E9" s="60"/>
      <c r="F9" s="60"/>
    </row>
    <row r="10" spans="1:6" ht="18" hidden="1">
      <c r="A10" s="4">
        <v>1</v>
      </c>
      <c r="B10" s="4">
        <v>2</v>
      </c>
      <c r="C10" s="5">
        <v>3</v>
      </c>
      <c r="D10" s="4">
        <v>4</v>
      </c>
      <c r="E10" s="4">
        <v>5</v>
      </c>
      <c r="F10" s="4">
        <v>6</v>
      </c>
    </row>
    <row r="11" spans="1:6" ht="18" hidden="1">
      <c r="A11" s="6">
        <v>200000</v>
      </c>
      <c r="B11" s="7" t="s">
        <v>8</v>
      </c>
      <c r="C11" s="8">
        <f t="shared" ref="C11:C16" si="0">D11+E11</f>
        <v>0</v>
      </c>
      <c r="D11" s="9">
        <v>-7058697</v>
      </c>
      <c r="E11" s="9">
        <v>7058697</v>
      </c>
      <c r="F11" s="9">
        <v>7058697</v>
      </c>
    </row>
    <row r="12" spans="1:6" ht="36" hidden="1">
      <c r="A12" s="6">
        <v>208000</v>
      </c>
      <c r="B12" s="7" t="s">
        <v>9</v>
      </c>
      <c r="C12" s="8">
        <f t="shared" si="0"/>
        <v>0</v>
      </c>
      <c r="D12" s="9">
        <v>-7058697</v>
      </c>
      <c r="E12" s="9">
        <v>7058697</v>
      </c>
      <c r="F12" s="9">
        <v>7058697</v>
      </c>
    </row>
    <row r="13" spans="1:6" ht="72" hidden="1">
      <c r="A13" s="10">
        <v>208400</v>
      </c>
      <c r="B13" s="11" t="s">
        <v>10</v>
      </c>
      <c r="C13" s="12">
        <f t="shared" si="0"/>
        <v>0</v>
      </c>
      <c r="D13" s="13">
        <v>-7058697</v>
      </c>
      <c r="E13" s="13">
        <v>7058697</v>
      </c>
      <c r="F13" s="13">
        <v>7058697</v>
      </c>
    </row>
    <row r="14" spans="1:6" ht="36" hidden="1">
      <c r="A14" s="6">
        <v>600000</v>
      </c>
      <c r="B14" s="7" t="s">
        <v>11</v>
      </c>
      <c r="C14" s="8">
        <f t="shared" si="0"/>
        <v>0</v>
      </c>
      <c r="D14" s="9">
        <v>-7058697</v>
      </c>
      <c r="E14" s="9">
        <v>7058697</v>
      </c>
      <c r="F14" s="9">
        <v>7058697</v>
      </c>
    </row>
    <row r="15" spans="1:6" ht="18" hidden="1">
      <c r="A15" s="6">
        <v>602000</v>
      </c>
      <c r="B15" s="7" t="s">
        <v>12</v>
      </c>
      <c r="C15" s="8">
        <f t="shared" si="0"/>
        <v>0</v>
      </c>
      <c r="D15" s="9">
        <v>-7058697</v>
      </c>
      <c r="E15" s="9">
        <v>7058697</v>
      </c>
      <c r="F15" s="9">
        <v>7058697</v>
      </c>
    </row>
    <row r="16" spans="1:6" ht="72" hidden="1">
      <c r="A16" s="10">
        <v>602400</v>
      </c>
      <c r="B16" s="11" t="s">
        <v>10</v>
      </c>
      <c r="C16" s="12">
        <f t="shared" si="0"/>
        <v>0</v>
      </c>
      <c r="D16" s="13">
        <v>-7058697</v>
      </c>
      <c r="E16" s="13">
        <v>7058697</v>
      </c>
      <c r="F16" s="13">
        <v>7058697</v>
      </c>
    </row>
    <row r="17" spans="1:6" ht="18" hidden="1">
      <c r="A17" s="2"/>
      <c r="B17" s="2"/>
      <c r="C17" s="2"/>
      <c r="D17" s="2"/>
      <c r="E17" s="2"/>
      <c r="F17" s="2"/>
    </row>
    <row r="18" spans="1:6" ht="18" hidden="1">
      <c r="A18" s="2"/>
      <c r="B18" s="2"/>
      <c r="C18" s="2"/>
      <c r="D18" s="2"/>
      <c r="E18" s="2"/>
      <c r="F18" s="2"/>
    </row>
    <row r="19" spans="1:6" ht="18" hidden="1">
      <c r="A19" s="2"/>
      <c r="B19" s="14" t="s">
        <v>16</v>
      </c>
      <c r="C19" s="2"/>
      <c r="D19" s="2"/>
      <c r="E19" s="14" t="s">
        <v>18</v>
      </c>
      <c r="F19" s="2"/>
    </row>
    <row r="20" spans="1:6" ht="18" hidden="1">
      <c r="B20" s="15" t="s">
        <v>17</v>
      </c>
    </row>
    <row r="21" spans="1:6" hidden="1"/>
    <row r="22" spans="1:6" ht="15.6" hidden="1">
      <c r="A22" s="1" t="s">
        <v>13</v>
      </c>
      <c r="B22" s="1"/>
      <c r="C22" s="1"/>
      <c r="D22" s="1" t="s">
        <v>0</v>
      </c>
      <c r="E22" s="1"/>
      <c r="F22" s="1"/>
    </row>
    <row r="23" spans="1:6" ht="32.25" hidden="1" customHeight="1">
      <c r="A23" s="1"/>
      <c r="B23" s="1"/>
      <c r="C23" s="1"/>
      <c r="D23" s="56" t="s">
        <v>23</v>
      </c>
      <c r="E23" s="56"/>
      <c r="F23" s="56"/>
    </row>
    <row r="24" spans="1:6" ht="60.75" hidden="1" customHeight="1">
      <c r="A24" s="1"/>
      <c r="B24" s="1"/>
      <c r="C24" s="1"/>
      <c r="D24" s="56" t="s">
        <v>20</v>
      </c>
      <c r="E24" s="56"/>
      <c r="F24" s="56"/>
    </row>
    <row r="25" spans="1:6" hidden="1"/>
    <row r="26" spans="1:6" ht="18" hidden="1">
      <c r="A26" s="57" t="s">
        <v>15</v>
      </c>
      <c r="B26" s="58"/>
      <c r="C26" s="58"/>
      <c r="D26" s="58"/>
      <c r="E26" s="58"/>
      <c r="F26" s="58"/>
    </row>
    <row r="27" spans="1:6" ht="18" hidden="1">
      <c r="A27" s="2"/>
      <c r="B27" s="2"/>
      <c r="C27" s="2"/>
      <c r="D27" s="2"/>
      <c r="E27" s="2"/>
      <c r="F27" s="3" t="s">
        <v>1</v>
      </c>
    </row>
    <row r="28" spans="1:6" ht="18.75" hidden="1" customHeight="1">
      <c r="A28" s="52" t="s">
        <v>2</v>
      </c>
      <c r="B28" s="52" t="s">
        <v>3</v>
      </c>
      <c r="C28" s="59" t="s">
        <v>4</v>
      </c>
      <c r="D28" s="52" t="s">
        <v>5</v>
      </c>
      <c r="E28" s="52" t="s">
        <v>6</v>
      </c>
      <c r="F28" s="52"/>
    </row>
    <row r="29" spans="1:6" ht="12.75" hidden="1" customHeight="1">
      <c r="A29" s="52"/>
      <c r="B29" s="52"/>
      <c r="C29" s="52"/>
      <c r="D29" s="52"/>
      <c r="E29" s="52" t="s">
        <v>4</v>
      </c>
      <c r="F29" s="52" t="s">
        <v>7</v>
      </c>
    </row>
    <row r="30" spans="1:6" ht="12.75" hidden="1" customHeight="1">
      <c r="A30" s="52"/>
      <c r="B30" s="52"/>
      <c r="C30" s="52"/>
      <c r="D30" s="52"/>
      <c r="E30" s="52"/>
      <c r="F30" s="52"/>
    </row>
    <row r="31" spans="1:6" hidden="1">
      <c r="A31" s="16">
        <v>1</v>
      </c>
      <c r="B31" s="16">
        <v>2</v>
      </c>
      <c r="C31" s="17">
        <v>3</v>
      </c>
      <c r="D31" s="16">
        <v>4</v>
      </c>
      <c r="E31" s="16">
        <v>5</v>
      </c>
      <c r="F31" s="16">
        <v>6</v>
      </c>
    </row>
    <row r="32" spans="1:6" ht="14.4" hidden="1">
      <c r="A32" s="18">
        <v>200000</v>
      </c>
      <c r="B32" s="19" t="s">
        <v>8</v>
      </c>
      <c r="C32" s="20">
        <f t="shared" ref="C32:C41" si="1">D32+E32</f>
        <v>19330500</v>
      </c>
      <c r="D32" s="21">
        <f>D33</f>
        <v>-387138</v>
      </c>
      <c r="E32" s="21">
        <f>E33</f>
        <v>19717638</v>
      </c>
      <c r="F32" s="21">
        <f>F33</f>
        <v>3000000</v>
      </c>
    </row>
    <row r="33" spans="1:6" ht="28.8" hidden="1">
      <c r="A33" s="18">
        <v>208000</v>
      </c>
      <c r="B33" s="19" t="s">
        <v>9</v>
      </c>
      <c r="C33" s="20">
        <f t="shared" si="1"/>
        <v>19330500</v>
      </c>
      <c r="D33" s="21">
        <f>D34-D35+D36</f>
        <v>-387138</v>
      </c>
      <c r="E33" s="21">
        <f>E34-E35+E36</f>
        <v>19717638</v>
      </c>
      <c r="F33" s="21">
        <f>F34-F35+F36</f>
        <v>3000000</v>
      </c>
    </row>
    <row r="34" spans="1:6" hidden="1">
      <c r="A34" s="22">
        <v>208100</v>
      </c>
      <c r="B34" s="23" t="s">
        <v>21</v>
      </c>
      <c r="C34" s="24">
        <f t="shared" si="1"/>
        <v>25072465</v>
      </c>
      <c r="D34" s="25">
        <v>15814060</v>
      </c>
      <c r="E34" s="25">
        <v>9258405</v>
      </c>
      <c r="F34" s="25">
        <v>3357225</v>
      </c>
    </row>
    <row r="35" spans="1:6" hidden="1">
      <c r="A35" s="22">
        <v>208200</v>
      </c>
      <c r="B35" s="23" t="s">
        <v>22</v>
      </c>
      <c r="C35" s="24">
        <f t="shared" si="1"/>
        <v>5741965</v>
      </c>
      <c r="D35" s="25">
        <v>1583560</v>
      </c>
      <c r="E35" s="25">
        <v>4158405</v>
      </c>
      <c r="F35" s="25">
        <v>357225</v>
      </c>
    </row>
    <row r="36" spans="1:6" ht="41.4" hidden="1">
      <c r="A36" s="22">
        <v>208400</v>
      </c>
      <c r="B36" s="23" t="s">
        <v>10</v>
      </c>
      <c r="C36" s="24">
        <f t="shared" si="1"/>
        <v>0</v>
      </c>
      <c r="D36" s="26">
        <v>-14617638</v>
      </c>
      <c r="E36" s="26">
        <f>7058697+7488941+70000</f>
        <v>14617638</v>
      </c>
      <c r="F36" s="26"/>
    </row>
    <row r="37" spans="1:6" ht="14.4" hidden="1">
      <c r="A37" s="18">
        <v>600000</v>
      </c>
      <c r="B37" s="19" t="s">
        <v>11</v>
      </c>
      <c r="C37" s="20">
        <f t="shared" si="1"/>
        <v>19330500</v>
      </c>
      <c r="D37" s="21">
        <f>D38</f>
        <v>-387138</v>
      </c>
      <c r="E37" s="21">
        <f>E38</f>
        <v>19717638</v>
      </c>
      <c r="F37" s="21">
        <f>F38</f>
        <v>3000000</v>
      </c>
    </row>
    <row r="38" spans="1:6" ht="14.4" hidden="1">
      <c r="A38" s="18">
        <v>602000</v>
      </c>
      <c r="B38" s="19" t="s">
        <v>12</v>
      </c>
      <c r="C38" s="20">
        <f t="shared" si="1"/>
        <v>19330500</v>
      </c>
      <c r="D38" s="21">
        <f>D39-D40+D41</f>
        <v>-387138</v>
      </c>
      <c r="E38" s="21">
        <f>E39-E40+E41</f>
        <v>19717638</v>
      </c>
      <c r="F38" s="21">
        <f>F39-F40+F41</f>
        <v>3000000</v>
      </c>
    </row>
    <row r="39" spans="1:6" hidden="1">
      <c r="A39" s="22">
        <v>602100</v>
      </c>
      <c r="B39" s="23" t="s">
        <v>21</v>
      </c>
      <c r="C39" s="24">
        <f t="shared" si="1"/>
        <v>25072466</v>
      </c>
      <c r="D39" s="25">
        <v>15814061</v>
      </c>
      <c r="E39" s="25">
        <v>9258405</v>
      </c>
      <c r="F39" s="25">
        <v>3357225</v>
      </c>
    </row>
    <row r="40" spans="1:6" hidden="1">
      <c r="A40" s="22">
        <v>602200</v>
      </c>
      <c r="B40" s="23" t="s">
        <v>22</v>
      </c>
      <c r="C40" s="24">
        <f t="shared" si="1"/>
        <v>5741966</v>
      </c>
      <c r="D40" s="25">
        <v>1583561</v>
      </c>
      <c r="E40" s="25">
        <v>4158405</v>
      </c>
      <c r="F40" s="25">
        <v>357225</v>
      </c>
    </row>
    <row r="41" spans="1:6" ht="41.4" hidden="1">
      <c r="A41" s="22">
        <v>602400</v>
      </c>
      <c r="B41" s="23" t="s">
        <v>10</v>
      </c>
      <c r="C41" s="24">
        <f t="shared" si="1"/>
        <v>0</v>
      </c>
      <c r="D41" s="26">
        <v>-14617638</v>
      </c>
      <c r="E41" s="26">
        <f>7058697+7488941+70000</f>
        <v>14617638</v>
      </c>
      <c r="F41" s="26"/>
    </row>
    <row r="42" spans="1:6" ht="18" hidden="1">
      <c r="A42" s="2"/>
      <c r="B42" s="2"/>
      <c r="C42" s="2"/>
      <c r="D42" s="2"/>
      <c r="E42" s="2"/>
      <c r="F42" s="2"/>
    </row>
    <row r="43" spans="1:6" ht="18" hidden="1">
      <c r="A43" s="2"/>
      <c r="B43" s="2"/>
      <c r="C43" s="2"/>
      <c r="D43" s="2"/>
      <c r="E43" s="2"/>
      <c r="F43" s="2"/>
    </row>
    <row r="44" spans="1:6" ht="18" hidden="1">
      <c r="A44" s="2"/>
      <c r="B44" s="14" t="s">
        <v>16</v>
      </c>
      <c r="C44" s="2"/>
      <c r="D44" s="2"/>
      <c r="E44" s="14" t="s">
        <v>18</v>
      </c>
      <c r="F44" s="2"/>
    </row>
    <row r="45" spans="1:6" ht="18" hidden="1">
      <c r="B45" s="15" t="s">
        <v>17</v>
      </c>
    </row>
    <row r="46" spans="1:6" hidden="1"/>
    <row r="47" spans="1:6" hidden="1"/>
    <row r="48" spans="1:6" hidden="1"/>
    <row r="49" spans="1:6" hidden="1"/>
    <row r="50" spans="1:6" hidden="1"/>
    <row r="51" spans="1:6" ht="15.6" hidden="1">
      <c r="A51" s="1" t="s">
        <v>13</v>
      </c>
      <c r="B51" s="1"/>
      <c r="C51" s="1"/>
      <c r="D51" s="1" t="s">
        <v>0</v>
      </c>
      <c r="E51" s="1"/>
      <c r="F51" s="1"/>
    </row>
    <row r="52" spans="1:6" ht="30.75" hidden="1" customHeight="1">
      <c r="A52" s="1"/>
      <c r="B52" s="1"/>
      <c r="C52" s="1"/>
      <c r="D52" s="56" t="s">
        <v>25</v>
      </c>
      <c r="E52" s="56"/>
      <c r="F52" s="56"/>
    </row>
    <row r="53" spans="1:6" ht="69" hidden="1" customHeight="1">
      <c r="A53" s="1"/>
      <c r="B53" s="1"/>
      <c r="C53" s="1"/>
      <c r="D53" s="56" t="s">
        <v>24</v>
      </c>
      <c r="E53" s="56"/>
      <c r="F53" s="56"/>
    </row>
    <row r="54" spans="1:6" hidden="1"/>
    <row r="55" spans="1:6" ht="18" hidden="1">
      <c r="A55" s="57" t="s">
        <v>15</v>
      </c>
      <c r="B55" s="58"/>
      <c r="C55" s="58"/>
      <c r="D55" s="58"/>
      <c r="E55" s="58"/>
      <c r="F55" s="58"/>
    </row>
    <row r="56" spans="1:6" ht="18" hidden="1">
      <c r="A56" s="2"/>
      <c r="B56" s="2"/>
      <c r="C56" s="2"/>
      <c r="D56" s="2"/>
      <c r="E56" s="2"/>
      <c r="F56" s="3" t="s">
        <v>1</v>
      </c>
    </row>
    <row r="57" spans="1:6" hidden="1">
      <c r="A57" s="52" t="s">
        <v>2</v>
      </c>
      <c r="B57" s="52" t="s">
        <v>3</v>
      </c>
      <c r="C57" s="59" t="s">
        <v>4</v>
      </c>
      <c r="D57" s="52" t="s">
        <v>5</v>
      </c>
      <c r="E57" s="52" t="s">
        <v>6</v>
      </c>
      <c r="F57" s="52"/>
    </row>
    <row r="58" spans="1:6" hidden="1">
      <c r="A58" s="52"/>
      <c r="B58" s="52"/>
      <c r="C58" s="52"/>
      <c r="D58" s="52"/>
      <c r="E58" s="52" t="s">
        <v>4</v>
      </c>
      <c r="F58" s="52" t="s">
        <v>7</v>
      </c>
    </row>
    <row r="59" spans="1:6" hidden="1">
      <c r="A59" s="52"/>
      <c r="B59" s="52"/>
      <c r="C59" s="52"/>
      <c r="D59" s="52"/>
      <c r="E59" s="52"/>
      <c r="F59" s="52"/>
    </row>
    <row r="60" spans="1:6" hidden="1">
      <c r="A60" s="27">
        <v>1</v>
      </c>
      <c r="B60" s="27">
        <v>2</v>
      </c>
      <c r="C60" s="28">
        <v>3</v>
      </c>
      <c r="D60" s="27">
        <v>4</v>
      </c>
      <c r="E60" s="27">
        <v>5</v>
      </c>
      <c r="F60" s="27">
        <v>6</v>
      </c>
    </row>
    <row r="61" spans="1:6" ht="14.4" hidden="1">
      <c r="A61" s="18">
        <v>200000</v>
      </c>
      <c r="B61" s="19" t="s">
        <v>8</v>
      </c>
      <c r="C61" s="20">
        <f t="shared" ref="C61:C70" si="2">D61+E61</f>
        <v>20057865</v>
      </c>
      <c r="D61" s="21">
        <f>D62</f>
        <v>19239</v>
      </c>
      <c r="E61" s="21">
        <f>E62</f>
        <v>20038626</v>
      </c>
      <c r="F61" s="21">
        <f>F62</f>
        <v>3000000</v>
      </c>
    </row>
    <row r="62" spans="1:6" ht="28.8" hidden="1">
      <c r="A62" s="18">
        <v>208000</v>
      </c>
      <c r="B62" s="19" t="s">
        <v>9</v>
      </c>
      <c r="C62" s="20">
        <f t="shared" si="2"/>
        <v>20057865</v>
      </c>
      <c r="D62" s="21">
        <f>D63-D64+D65</f>
        <v>19239</v>
      </c>
      <c r="E62" s="21">
        <f>E63-E64+E65</f>
        <v>20038626</v>
      </c>
      <c r="F62" s="21">
        <f>F63-F64+F65</f>
        <v>3000000</v>
      </c>
    </row>
    <row r="63" spans="1:6" hidden="1">
      <c r="A63" s="22">
        <v>208100</v>
      </c>
      <c r="B63" s="23" t="s">
        <v>21</v>
      </c>
      <c r="C63" s="24">
        <f t="shared" si="2"/>
        <v>25072465</v>
      </c>
      <c r="D63" s="25">
        <v>15814060</v>
      </c>
      <c r="E63" s="25">
        <v>9258405</v>
      </c>
      <c r="F63" s="25">
        <v>3357225</v>
      </c>
    </row>
    <row r="64" spans="1:6" hidden="1">
      <c r="A64" s="22">
        <v>208200</v>
      </c>
      <c r="B64" s="23" t="s">
        <v>22</v>
      </c>
      <c r="C64" s="24">
        <f t="shared" si="2"/>
        <v>5014600</v>
      </c>
      <c r="D64" s="25">
        <f>1583560-527365</f>
        <v>1056195</v>
      </c>
      <c r="E64" s="25">
        <f>4158405-200000</f>
        <v>3958405</v>
      </c>
      <c r="F64" s="25">
        <v>357225</v>
      </c>
    </row>
    <row r="65" spans="1:6" ht="41.4" hidden="1">
      <c r="A65" s="22">
        <v>208400</v>
      </c>
      <c r="B65" s="23" t="s">
        <v>10</v>
      </c>
      <c r="C65" s="24">
        <f t="shared" si="2"/>
        <v>0</v>
      </c>
      <c r="D65" s="26">
        <v>-14738626</v>
      </c>
      <c r="E65" s="26">
        <f>7058697+7488941+70000+70000+50988</f>
        <v>14738626</v>
      </c>
      <c r="F65" s="26"/>
    </row>
    <row r="66" spans="1:6" ht="14.4" hidden="1">
      <c r="A66" s="18">
        <v>600000</v>
      </c>
      <c r="B66" s="19" t="s">
        <v>11</v>
      </c>
      <c r="C66" s="20">
        <f t="shared" si="2"/>
        <v>20057864</v>
      </c>
      <c r="D66" s="21">
        <f>D67</f>
        <v>19238</v>
      </c>
      <c r="E66" s="21">
        <f>E67</f>
        <v>20038626</v>
      </c>
      <c r="F66" s="21">
        <f>F67</f>
        <v>3000000</v>
      </c>
    </row>
    <row r="67" spans="1:6" ht="14.4" hidden="1">
      <c r="A67" s="18">
        <v>602000</v>
      </c>
      <c r="B67" s="19" t="s">
        <v>12</v>
      </c>
      <c r="C67" s="20">
        <f t="shared" si="2"/>
        <v>20057864</v>
      </c>
      <c r="D67" s="21">
        <f>D68-D69+D70</f>
        <v>19238</v>
      </c>
      <c r="E67" s="21">
        <f>E68-E69+E70</f>
        <v>20038626</v>
      </c>
      <c r="F67" s="21">
        <f>F68-F69+F70</f>
        <v>3000000</v>
      </c>
    </row>
    <row r="68" spans="1:6" hidden="1">
      <c r="A68" s="22">
        <v>602100</v>
      </c>
      <c r="B68" s="23" t="s">
        <v>21</v>
      </c>
      <c r="C68" s="24">
        <f t="shared" si="2"/>
        <v>25072465</v>
      </c>
      <c r="D68" s="25">
        <v>15814060</v>
      </c>
      <c r="E68" s="25">
        <v>9258405</v>
      </c>
      <c r="F68" s="25">
        <v>3357225</v>
      </c>
    </row>
    <row r="69" spans="1:6" hidden="1">
      <c r="A69" s="22">
        <v>602200</v>
      </c>
      <c r="B69" s="23" t="s">
        <v>22</v>
      </c>
      <c r="C69" s="24">
        <f t="shared" si="2"/>
        <v>5014601</v>
      </c>
      <c r="D69" s="25">
        <f>1583561-527365</f>
        <v>1056196</v>
      </c>
      <c r="E69" s="25">
        <f>4158405-200000</f>
        <v>3958405</v>
      </c>
      <c r="F69" s="25">
        <v>357225</v>
      </c>
    </row>
    <row r="70" spans="1:6" ht="41.4" hidden="1">
      <c r="A70" s="22">
        <v>602400</v>
      </c>
      <c r="B70" s="23" t="s">
        <v>10</v>
      </c>
      <c r="C70" s="24">
        <f t="shared" si="2"/>
        <v>0</v>
      </c>
      <c r="D70" s="26">
        <v>-14738626</v>
      </c>
      <c r="E70" s="26">
        <f>7058697+7488941+70000+70000+50988</f>
        <v>14738626</v>
      </c>
      <c r="F70" s="26"/>
    </row>
    <row r="71" spans="1:6" ht="18" hidden="1">
      <c r="A71" s="2"/>
      <c r="B71" s="2"/>
      <c r="C71" s="2"/>
      <c r="D71" s="2"/>
      <c r="E71" s="2"/>
      <c r="F71" s="2"/>
    </row>
    <row r="72" spans="1:6" ht="18" hidden="1">
      <c r="A72" s="2"/>
      <c r="B72" s="2"/>
      <c r="C72" s="2"/>
      <c r="D72" s="2"/>
      <c r="E72" s="2"/>
      <c r="F72" s="2"/>
    </row>
    <row r="73" spans="1:6" ht="18" hidden="1">
      <c r="A73" s="2"/>
      <c r="B73" s="14" t="s">
        <v>16</v>
      </c>
      <c r="C73" s="2"/>
      <c r="D73" s="2"/>
      <c r="E73" s="14" t="s">
        <v>18</v>
      </c>
      <c r="F73" s="2"/>
    </row>
    <row r="74" spans="1:6" ht="18" hidden="1">
      <c r="B74" s="15" t="s">
        <v>17</v>
      </c>
    </row>
    <row r="75" spans="1:6" hidden="1"/>
    <row r="76" spans="1:6" hidden="1"/>
    <row r="77" spans="1:6" ht="15.6" hidden="1">
      <c r="A77" s="1" t="s">
        <v>13</v>
      </c>
      <c r="B77" s="1"/>
      <c r="C77" s="1"/>
      <c r="D77" s="1" t="s">
        <v>0</v>
      </c>
      <c r="E77" s="1"/>
      <c r="F77" s="1"/>
    </row>
    <row r="78" spans="1:6" ht="36" hidden="1" customHeight="1">
      <c r="A78" s="1"/>
      <c r="B78" s="1"/>
      <c r="C78" s="1"/>
      <c r="D78" s="56" t="s">
        <v>26</v>
      </c>
      <c r="E78" s="56"/>
      <c r="F78" s="56"/>
    </row>
    <row r="79" spans="1:6" ht="62.25" hidden="1" customHeight="1">
      <c r="A79" s="1"/>
      <c r="B79" s="1"/>
      <c r="C79" s="1"/>
      <c r="D79" s="56" t="s">
        <v>24</v>
      </c>
      <c r="E79" s="56"/>
      <c r="F79" s="56"/>
    </row>
    <row r="80" spans="1:6" hidden="1"/>
    <row r="81" spans="1:6" ht="18" hidden="1">
      <c r="A81" s="57" t="s">
        <v>15</v>
      </c>
      <c r="B81" s="58"/>
      <c r="C81" s="58"/>
      <c r="D81" s="58"/>
      <c r="E81" s="58"/>
      <c r="F81" s="58"/>
    </row>
    <row r="82" spans="1:6" ht="18" hidden="1">
      <c r="A82" s="2"/>
      <c r="B82" s="2"/>
      <c r="C82" s="2"/>
      <c r="D82" s="2"/>
      <c r="E82" s="2"/>
      <c r="F82" s="3" t="s">
        <v>1</v>
      </c>
    </row>
    <row r="83" spans="1:6" hidden="1">
      <c r="A83" s="52" t="s">
        <v>2</v>
      </c>
      <c r="B83" s="52" t="s">
        <v>3</v>
      </c>
      <c r="C83" s="59" t="s">
        <v>4</v>
      </c>
      <c r="D83" s="52" t="s">
        <v>5</v>
      </c>
      <c r="E83" s="52" t="s">
        <v>6</v>
      </c>
      <c r="F83" s="52"/>
    </row>
    <row r="84" spans="1:6" hidden="1">
      <c r="A84" s="52"/>
      <c r="B84" s="52"/>
      <c r="C84" s="52"/>
      <c r="D84" s="52"/>
      <c r="E84" s="52" t="s">
        <v>4</v>
      </c>
      <c r="F84" s="52" t="s">
        <v>7</v>
      </c>
    </row>
    <row r="85" spans="1:6" hidden="1">
      <c r="A85" s="52"/>
      <c r="B85" s="52"/>
      <c r="C85" s="52"/>
      <c r="D85" s="52"/>
      <c r="E85" s="52"/>
      <c r="F85" s="52"/>
    </row>
    <row r="86" spans="1:6" hidden="1">
      <c r="A86" s="29">
        <v>1</v>
      </c>
      <c r="B86" s="29">
        <v>2</v>
      </c>
      <c r="C86" s="30">
        <v>3</v>
      </c>
      <c r="D86" s="29">
        <v>4</v>
      </c>
      <c r="E86" s="29">
        <v>5</v>
      </c>
      <c r="F86" s="29">
        <v>6</v>
      </c>
    </row>
    <row r="87" spans="1:6" ht="14.4" hidden="1">
      <c r="A87" s="18">
        <v>200000</v>
      </c>
      <c r="B87" s="19" t="s">
        <v>8</v>
      </c>
      <c r="C87" s="20">
        <f t="shared" ref="C87:C96" si="3">D87+E87</f>
        <v>20700252</v>
      </c>
      <c r="D87" s="21">
        <f>D88</f>
        <v>613536</v>
      </c>
      <c r="E87" s="21">
        <f>E88</f>
        <v>20086716</v>
      </c>
      <c r="F87" s="21">
        <f>F88</f>
        <v>3000000</v>
      </c>
    </row>
    <row r="88" spans="1:6" ht="28.8" hidden="1">
      <c r="A88" s="18">
        <v>208000</v>
      </c>
      <c r="B88" s="19" t="s">
        <v>9</v>
      </c>
      <c r="C88" s="20">
        <f t="shared" si="3"/>
        <v>20700252</v>
      </c>
      <c r="D88" s="21">
        <f>D89-D90+D91</f>
        <v>613536</v>
      </c>
      <c r="E88" s="21">
        <f>E89-E90+E91</f>
        <v>20086716</v>
      </c>
      <c r="F88" s="21">
        <f>F89-F90+F91</f>
        <v>3000000</v>
      </c>
    </row>
    <row r="89" spans="1:6" hidden="1">
      <c r="A89" s="22">
        <v>208100</v>
      </c>
      <c r="B89" s="23" t="s">
        <v>21</v>
      </c>
      <c r="C89" s="24">
        <f t="shared" si="3"/>
        <v>25072465</v>
      </c>
      <c r="D89" s="25">
        <v>15814060</v>
      </c>
      <c r="E89" s="25">
        <v>9258405</v>
      </c>
      <c r="F89" s="25">
        <v>3357225</v>
      </c>
    </row>
    <row r="90" spans="1:6" hidden="1">
      <c r="A90" s="22">
        <v>208200</v>
      </c>
      <c r="B90" s="23" t="s">
        <v>22</v>
      </c>
      <c r="C90" s="24">
        <f t="shared" si="3"/>
        <v>4372213</v>
      </c>
      <c r="D90" s="25">
        <f>1583560-527365-642387</f>
        <v>413808</v>
      </c>
      <c r="E90" s="25">
        <f>4158405-200000</f>
        <v>3958405</v>
      </c>
      <c r="F90" s="25">
        <v>357225</v>
      </c>
    </row>
    <row r="91" spans="1:6" ht="41.4" hidden="1">
      <c r="A91" s="22">
        <v>208400</v>
      </c>
      <c r="B91" s="23" t="s">
        <v>10</v>
      </c>
      <c r="C91" s="24">
        <f t="shared" si="3"/>
        <v>0</v>
      </c>
      <c r="D91" s="26">
        <v>-14786716</v>
      </c>
      <c r="E91" s="26">
        <f>7058697+7488941+70000+70000+50988+48090</f>
        <v>14786716</v>
      </c>
      <c r="F91" s="26"/>
    </row>
    <row r="92" spans="1:6" ht="14.4" hidden="1">
      <c r="A92" s="18">
        <v>600000</v>
      </c>
      <c r="B92" s="19" t="s">
        <v>11</v>
      </c>
      <c r="C92" s="20">
        <f t="shared" si="3"/>
        <v>20700252</v>
      </c>
      <c r="D92" s="21">
        <f>D93</f>
        <v>613536</v>
      </c>
      <c r="E92" s="21">
        <f>E93</f>
        <v>20086716</v>
      </c>
      <c r="F92" s="21">
        <f>F93</f>
        <v>3000000</v>
      </c>
    </row>
    <row r="93" spans="1:6" ht="14.4" hidden="1">
      <c r="A93" s="18">
        <v>602000</v>
      </c>
      <c r="B93" s="19" t="s">
        <v>12</v>
      </c>
      <c r="C93" s="20">
        <f t="shared" si="3"/>
        <v>20700252</v>
      </c>
      <c r="D93" s="21">
        <f>D94-D95+D96</f>
        <v>613536</v>
      </c>
      <c r="E93" s="21">
        <f>E94-E95+E96</f>
        <v>20086716</v>
      </c>
      <c r="F93" s="21">
        <f>F94-F95+F96</f>
        <v>3000000</v>
      </c>
    </row>
    <row r="94" spans="1:6" hidden="1">
      <c r="A94" s="22">
        <v>602100</v>
      </c>
      <c r="B94" s="23" t="s">
        <v>21</v>
      </c>
      <c r="C94" s="24">
        <f t="shared" si="3"/>
        <v>25072465</v>
      </c>
      <c r="D94" s="25">
        <v>15814060</v>
      </c>
      <c r="E94" s="25">
        <v>9258405</v>
      </c>
      <c r="F94" s="25">
        <v>3357225</v>
      </c>
    </row>
    <row r="95" spans="1:6" hidden="1">
      <c r="A95" s="22">
        <v>602200</v>
      </c>
      <c r="B95" s="23" t="s">
        <v>22</v>
      </c>
      <c r="C95" s="24">
        <f t="shared" si="3"/>
        <v>4372213</v>
      </c>
      <c r="D95" s="25">
        <f>1583560-527365-642387</f>
        <v>413808</v>
      </c>
      <c r="E95" s="25">
        <f>4158405-200000</f>
        <v>3958405</v>
      </c>
      <c r="F95" s="25">
        <v>357225</v>
      </c>
    </row>
    <row r="96" spans="1:6" ht="41.4" hidden="1">
      <c r="A96" s="22">
        <v>602400</v>
      </c>
      <c r="B96" s="23" t="s">
        <v>10</v>
      </c>
      <c r="C96" s="24">
        <f t="shared" si="3"/>
        <v>0</v>
      </c>
      <c r="D96" s="26">
        <v>-14786716</v>
      </c>
      <c r="E96" s="26">
        <f>7058697+7488941+70000+70000+50988+48090</f>
        <v>14786716</v>
      </c>
      <c r="F96" s="26"/>
    </row>
    <row r="97" spans="1:6" ht="18" hidden="1">
      <c r="A97" s="2"/>
      <c r="B97" s="2"/>
      <c r="C97" s="2"/>
      <c r="D97" s="2"/>
      <c r="E97" s="2"/>
      <c r="F97" s="2"/>
    </row>
    <row r="98" spans="1:6" ht="18" hidden="1">
      <c r="A98" s="2"/>
      <c r="B98" s="2"/>
      <c r="C98" s="2"/>
      <c r="D98" s="2"/>
      <c r="E98" s="2"/>
      <c r="F98" s="2"/>
    </row>
    <row r="99" spans="1:6" ht="18" hidden="1">
      <c r="A99" s="2"/>
      <c r="B99" s="14" t="s">
        <v>16</v>
      </c>
      <c r="C99" s="2"/>
      <c r="D99" s="2"/>
      <c r="E99" s="14" t="s">
        <v>18</v>
      </c>
      <c r="F99" s="2"/>
    </row>
    <row r="100" spans="1:6" ht="18" hidden="1">
      <c r="B100" s="15" t="s">
        <v>17</v>
      </c>
    </row>
    <row r="101" spans="1:6" hidden="1"/>
    <row r="102" spans="1:6" ht="15.6" hidden="1">
      <c r="A102" s="1" t="s">
        <v>13</v>
      </c>
      <c r="B102" s="1"/>
      <c r="C102" s="1"/>
      <c r="D102" s="1" t="s">
        <v>0</v>
      </c>
      <c r="E102" s="1"/>
      <c r="F102" s="1"/>
    </row>
    <row r="103" spans="1:6" ht="33" hidden="1" customHeight="1">
      <c r="A103" s="1"/>
      <c r="B103" s="1"/>
      <c r="C103" s="1"/>
      <c r="D103" s="56" t="s">
        <v>27</v>
      </c>
      <c r="E103" s="56"/>
      <c r="F103" s="56"/>
    </row>
    <row r="104" spans="1:6" ht="71.25" hidden="1" customHeight="1">
      <c r="A104" s="1"/>
      <c r="B104" s="1"/>
      <c r="C104" s="1"/>
      <c r="D104" s="56" t="s">
        <v>24</v>
      </c>
      <c r="E104" s="56"/>
      <c r="F104" s="56"/>
    </row>
    <row r="105" spans="1:6" hidden="1"/>
    <row r="106" spans="1:6" ht="35.25" hidden="1" customHeight="1">
      <c r="A106" s="57" t="s">
        <v>15</v>
      </c>
      <c r="B106" s="58"/>
      <c r="C106" s="58"/>
      <c r="D106" s="58"/>
      <c r="E106" s="58"/>
      <c r="F106" s="58"/>
    </row>
    <row r="107" spans="1:6" ht="18" hidden="1">
      <c r="A107" s="2"/>
      <c r="B107" s="2"/>
      <c r="C107" s="2"/>
      <c r="D107" s="2"/>
      <c r="E107" s="2"/>
      <c r="F107" s="3" t="s">
        <v>1</v>
      </c>
    </row>
    <row r="108" spans="1:6" hidden="1">
      <c r="A108" s="52" t="s">
        <v>2</v>
      </c>
      <c r="B108" s="52" t="s">
        <v>3</v>
      </c>
      <c r="C108" s="59" t="s">
        <v>4</v>
      </c>
      <c r="D108" s="52" t="s">
        <v>5</v>
      </c>
      <c r="E108" s="52" t="s">
        <v>6</v>
      </c>
      <c r="F108" s="52"/>
    </row>
    <row r="109" spans="1:6" hidden="1">
      <c r="A109" s="52"/>
      <c r="B109" s="52"/>
      <c r="C109" s="52"/>
      <c r="D109" s="52"/>
      <c r="E109" s="52" t="s">
        <v>4</v>
      </c>
      <c r="F109" s="52" t="s">
        <v>7</v>
      </c>
    </row>
    <row r="110" spans="1:6" hidden="1">
      <c r="A110" s="52"/>
      <c r="B110" s="52"/>
      <c r="C110" s="52"/>
      <c r="D110" s="52"/>
      <c r="E110" s="52"/>
      <c r="F110" s="52"/>
    </row>
    <row r="111" spans="1:6" hidden="1">
      <c r="A111" s="31">
        <v>1</v>
      </c>
      <c r="B111" s="31">
        <v>2</v>
      </c>
      <c r="C111" s="32">
        <v>3</v>
      </c>
      <c r="D111" s="31">
        <v>4</v>
      </c>
      <c r="E111" s="31">
        <v>5</v>
      </c>
      <c r="F111" s="31">
        <v>6</v>
      </c>
    </row>
    <row r="112" spans="1:6" ht="14.4" hidden="1">
      <c r="A112" s="18">
        <v>200000</v>
      </c>
      <c r="B112" s="19" t="s">
        <v>8</v>
      </c>
      <c r="C112" s="20">
        <f t="shared" ref="C112:C121" si="4">D112+E112</f>
        <v>20700252</v>
      </c>
      <c r="D112" s="21">
        <f>D113</f>
        <v>411350</v>
      </c>
      <c r="E112" s="21">
        <f>E113</f>
        <v>20288902</v>
      </c>
      <c r="F112" s="21">
        <f>F113</f>
        <v>3000000</v>
      </c>
    </row>
    <row r="113" spans="1:6" ht="28.8" hidden="1">
      <c r="A113" s="18">
        <v>208000</v>
      </c>
      <c r="B113" s="19" t="s">
        <v>9</v>
      </c>
      <c r="C113" s="20">
        <f t="shared" si="4"/>
        <v>20700252</v>
      </c>
      <c r="D113" s="21">
        <f>D114-D115+D116</f>
        <v>411350</v>
      </c>
      <c r="E113" s="21">
        <f>E114-E115+E116</f>
        <v>20288902</v>
      </c>
      <c r="F113" s="21">
        <f>F114-F115+F116</f>
        <v>3000000</v>
      </c>
    </row>
    <row r="114" spans="1:6" hidden="1">
      <c r="A114" s="22">
        <v>208100</v>
      </c>
      <c r="B114" s="23" t="s">
        <v>21</v>
      </c>
      <c r="C114" s="24">
        <f t="shared" si="4"/>
        <v>25072465</v>
      </c>
      <c r="D114" s="25">
        <v>15814060</v>
      </c>
      <c r="E114" s="25">
        <v>9258405</v>
      </c>
      <c r="F114" s="25">
        <v>3357225</v>
      </c>
    </row>
    <row r="115" spans="1:6" hidden="1">
      <c r="A115" s="22">
        <v>208200</v>
      </c>
      <c r="B115" s="23" t="s">
        <v>22</v>
      </c>
      <c r="C115" s="24">
        <f t="shared" si="4"/>
        <v>4372213</v>
      </c>
      <c r="D115" s="25">
        <f>1583560-527365-642387</f>
        <v>413808</v>
      </c>
      <c r="E115" s="25">
        <f>4158405-200000</f>
        <v>3958405</v>
      </c>
      <c r="F115" s="25">
        <v>357225</v>
      </c>
    </row>
    <row r="116" spans="1:6" ht="41.4" hidden="1">
      <c r="A116" s="22">
        <v>208400</v>
      </c>
      <c r="B116" s="23" t="s">
        <v>10</v>
      </c>
      <c r="C116" s="24">
        <f t="shared" si="4"/>
        <v>0</v>
      </c>
      <c r="D116" s="26">
        <v>-14988902</v>
      </c>
      <c r="E116" s="26">
        <f>7058697+7488941+70000+70000+50988+48090+202186</f>
        <v>14988902</v>
      </c>
      <c r="F116" s="26"/>
    </row>
    <row r="117" spans="1:6" ht="14.4" hidden="1">
      <c r="A117" s="18">
        <v>600000</v>
      </c>
      <c r="B117" s="19" t="s">
        <v>11</v>
      </c>
      <c r="C117" s="20">
        <f t="shared" si="4"/>
        <v>20700252</v>
      </c>
      <c r="D117" s="21">
        <f>D118</f>
        <v>411350</v>
      </c>
      <c r="E117" s="21">
        <f>E118</f>
        <v>20288902</v>
      </c>
      <c r="F117" s="21">
        <f>F118</f>
        <v>3000000</v>
      </c>
    </row>
    <row r="118" spans="1:6" ht="14.4" hidden="1">
      <c r="A118" s="18">
        <v>602000</v>
      </c>
      <c r="B118" s="19" t="s">
        <v>12</v>
      </c>
      <c r="C118" s="20">
        <f t="shared" si="4"/>
        <v>20700252</v>
      </c>
      <c r="D118" s="21">
        <f>D119-D120+D121</f>
        <v>411350</v>
      </c>
      <c r="E118" s="21">
        <f>E119-E120+E121</f>
        <v>20288902</v>
      </c>
      <c r="F118" s="21">
        <f>F119-F120+F121</f>
        <v>3000000</v>
      </c>
    </row>
    <row r="119" spans="1:6" hidden="1">
      <c r="A119" s="22">
        <v>602100</v>
      </c>
      <c r="B119" s="23" t="s">
        <v>21</v>
      </c>
      <c r="C119" s="24">
        <f t="shared" si="4"/>
        <v>25072465</v>
      </c>
      <c r="D119" s="25">
        <v>15814060</v>
      </c>
      <c r="E119" s="25">
        <v>9258405</v>
      </c>
      <c r="F119" s="25">
        <v>3357225</v>
      </c>
    </row>
    <row r="120" spans="1:6" hidden="1">
      <c r="A120" s="22">
        <v>602200</v>
      </c>
      <c r="B120" s="23" t="s">
        <v>22</v>
      </c>
      <c r="C120" s="24">
        <f t="shared" si="4"/>
        <v>4372213</v>
      </c>
      <c r="D120" s="25">
        <f>1583560-527365-642387</f>
        <v>413808</v>
      </c>
      <c r="E120" s="25">
        <f>4158405-200000</f>
        <v>3958405</v>
      </c>
      <c r="F120" s="25">
        <v>357225</v>
      </c>
    </row>
    <row r="121" spans="1:6" ht="41.4" hidden="1">
      <c r="A121" s="22">
        <v>602400</v>
      </c>
      <c r="B121" s="23" t="s">
        <v>10</v>
      </c>
      <c r="C121" s="24">
        <f t="shared" si="4"/>
        <v>0</v>
      </c>
      <c r="D121" s="26">
        <v>-14988902</v>
      </c>
      <c r="E121" s="26">
        <f>7058697+7488941+70000+70000+50988+48090+202186</f>
        <v>14988902</v>
      </c>
      <c r="F121" s="26"/>
    </row>
    <row r="122" spans="1:6" ht="18" hidden="1">
      <c r="A122" s="2"/>
      <c r="B122" s="2"/>
      <c r="C122" s="2"/>
      <c r="D122" s="2"/>
      <c r="E122" s="2"/>
      <c r="F122" s="2"/>
    </row>
    <row r="123" spans="1:6" ht="18" hidden="1">
      <c r="A123" s="2"/>
      <c r="B123" s="2"/>
      <c r="C123" s="2"/>
      <c r="D123" s="2"/>
      <c r="E123" s="2"/>
      <c r="F123" s="2"/>
    </row>
    <row r="124" spans="1:6" ht="18" hidden="1">
      <c r="A124" s="2"/>
      <c r="B124" s="14" t="s">
        <v>16</v>
      </c>
      <c r="C124" s="2"/>
      <c r="D124" s="2"/>
      <c r="E124" s="14" t="s">
        <v>18</v>
      </c>
      <c r="F124" s="2"/>
    </row>
    <row r="125" spans="1:6" ht="18" hidden="1">
      <c r="B125" s="15" t="s">
        <v>17</v>
      </c>
    </row>
    <row r="126" spans="1:6" hidden="1"/>
    <row r="127" spans="1:6" hidden="1"/>
    <row r="128" spans="1:6" hidden="1"/>
    <row r="129" spans="1:6" hidden="1"/>
    <row r="130" spans="1:6" hidden="1"/>
    <row r="131" spans="1:6" hidden="1"/>
    <row r="132" spans="1:6" hidden="1"/>
    <row r="133" spans="1:6" ht="15.6" hidden="1">
      <c r="A133" s="1" t="s">
        <v>13</v>
      </c>
      <c r="B133" s="1"/>
      <c r="C133" s="1"/>
      <c r="D133" s="1" t="s">
        <v>0</v>
      </c>
      <c r="E133" s="1"/>
      <c r="F133" s="1"/>
    </row>
    <row r="134" spans="1:6" ht="30.75" hidden="1" customHeight="1">
      <c r="A134" s="1"/>
      <c r="B134" s="1"/>
      <c r="C134" s="1"/>
      <c r="D134" s="56" t="s">
        <v>28</v>
      </c>
      <c r="E134" s="56"/>
      <c r="F134" s="56"/>
    </row>
    <row r="135" spans="1:6" ht="63.75" hidden="1" customHeight="1">
      <c r="A135" s="1"/>
      <c r="B135" s="1"/>
      <c r="C135" s="1"/>
      <c r="D135" s="56" t="s">
        <v>24</v>
      </c>
      <c r="E135" s="56"/>
      <c r="F135" s="56"/>
    </row>
    <row r="136" spans="1:6" hidden="1"/>
    <row r="137" spans="1:6" ht="18" hidden="1">
      <c r="A137" s="57" t="s">
        <v>15</v>
      </c>
      <c r="B137" s="58"/>
      <c r="C137" s="58"/>
      <c r="D137" s="58"/>
      <c r="E137" s="58"/>
      <c r="F137" s="58"/>
    </row>
    <row r="138" spans="1:6" ht="18" hidden="1">
      <c r="A138" s="2"/>
      <c r="B138" s="2"/>
      <c r="C138" s="2"/>
      <c r="D138" s="2"/>
      <c r="E138" s="2"/>
      <c r="F138" s="3" t="s">
        <v>1</v>
      </c>
    </row>
    <row r="139" spans="1:6" hidden="1">
      <c r="A139" s="52" t="s">
        <v>2</v>
      </c>
      <c r="B139" s="52" t="s">
        <v>3</v>
      </c>
      <c r="C139" s="59" t="s">
        <v>4</v>
      </c>
      <c r="D139" s="52" t="s">
        <v>5</v>
      </c>
      <c r="E139" s="52" t="s">
        <v>6</v>
      </c>
      <c r="F139" s="52"/>
    </row>
    <row r="140" spans="1:6" hidden="1">
      <c r="A140" s="52"/>
      <c r="B140" s="52"/>
      <c r="C140" s="52"/>
      <c r="D140" s="52"/>
      <c r="E140" s="52" t="s">
        <v>4</v>
      </c>
      <c r="F140" s="52" t="s">
        <v>7</v>
      </c>
    </row>
    <row r="141" spans="1:6" hidden="1">
      <c r="A141" s="52"/>
      <c r="B141" s="52"/>
      <c r="C141" s="52"/>
      <c r="D141" s="52"/>
      <c r="E141" s="52"/>
      <c r="F141" s="52"/>
    </row>
    <row r="142" spans="1:6" hidden="1">
      <c r="A142" s="33">
        <v>1</v>
      </c>
      <c r="B142" s="33">
        <v>2</v>
      </c>
      <c r="C142" s="34">
        <v>3</v>
      </c>
      <c r="D142" s="33">
        <v>4</v>
      </c>
      <c r="E142" s="33">
        <v>5</v>
      </c>
      <c r="F142" s="33">
        <v>6</v>
      </c>
    </row>
    <row r="143" spans="1:6" ht="14.4" hidden="1">
      <c r="A143" s="18">
        <v>200000</v>
      </c>
      <c r="B143" s="19" t="s">
        <v>8</v>
      </c>
      <c r="C143" s="20">
        <f t="shared" ref="C143:C152" si="5">D143+E143</f>
        <v>20700252</v>
      </c>
      <c r="D143" s="21">
        <f>D144</f>
        <v>-2720194</v>
      </c>
      <c r="E143" s="21">
        <f>E144</f>
        <v>23420446</v>
      </c>
      <c r="F143" s="21">
        <f>F144</f>
        <v>3000000</v>
      </c>
    </row>
    <row r="144" spans="1:6" ht="28.8" hidden="1">
      <c r="A144" s="18">
        <v>208000</v>
      </c>
      <c r="B144" s="19" t="s">
        <v>9</v>
      </c>
      <c r="C144" s="20">
        <f t="shared" si="5"/>
        <v>20700252</v>
      </c>
      <c r="D144" s="21">
        <f>D145-D146+D147</f>
        <v>-2720194</v>
      </c>
      <c r="E144" s="21">
        <f>E145-E146+E147</f>
        <v>23420446</v>
      </c>
      <c r="F144" s="21">
        <f>F145-F146+F147</f>
        <v>3000000</v>
      </c>
    </row>
    <row r="145" spans="1:6" hidden="1">
      <c r="A145" s="22">
        <v>208100</v>
      </c>
      <c r="B145" s="23" t="s">
        <v>21</v>
      </c>
      <c r="C145" s="24">
        <f t="shared" si="5"/>
        <v>25072465</v>
      </c>
      <c r="D145" s="25">
        <v>15814060</v>
      </c>
      <c r="E145" s="25">
        <v>9258405</v>
      </c>
      <c r="F145" s="25">
        <v>3357225</v>
      </c>
    </row>
    <row r="146" spans="1:6" hidden="1">
      <c r="A146" s="22">
        <v>208200</v>
      </c>
      <c r="B146" s="23" t="s">
        <v>22</v>
      </c>
      <c r="C146" s="24">
        <f t="shared" si="5"/>
        <v>4372213</v>
      </c>
      <c r="D146" s="25">
        <f>1583560-527365-642387</f>
        <v>413808</v>
      </c>
      <c r="E146" s="25">
        <f>4158405-200000</f>
        <v>3958405</v>
      </c>
      <c r="F146" s="25">
        <v>357225</v>
      </c>
    </row>
    <row r="147" spans="1:6" ht="41.4" hidden="1">
      <c r="A147" s="22">
        <v>208400</v>
      </c>
      <c r="B147" s="23" t="s">
        <v>10</v>
      </c>
      <c r="C147" s="24">
        <f t="shared" si="5"/>
        <v>0</v>
      </c>
      <c r="D147" s="26">
        <v>-18120446</v>
      </c>
      <c r="E147" s="26">
        <f>7058697+7488941+70000+70000+50988+48090+202186+3131544</f>
        <v>18120446</v>
      </c>
      <c r="F147" s="26"/>
    </row>
    <row r="148" spans="1:6" ht="14.4" hidden="1">
      <c r="A148" s="18">
        <v>600000</v>
      </c>
      <c r="B148" s="19" t="s">
        <v>11</v>
      </c>
      <c r="C148" s="20">
        <f t="shared" si="5"/>
        <v>20700252</v>
      </c>
      <c r="D148" s="21">
        <f>D149</f>
        <v>-2720194</v>
      </c>
      <c r="E148" s="21">
        <f>E149</f>
        <v>23420446</v>
      </c>
      <c r="F148" s="21">
        <f>F149</f>
        <v>3000000</v>
      </c>
    </row>
    <row r="149" spans="1:6" ht="14.4" hidden="1">
      <c r="A149" s="18">
        <v>602000</v>
      </c>
      <c r="B149" s="19" t="s">
        <v>12</v>
      </c>
      <c r="C149" s="20">
        <f t="shared" si="5"/>
        <v>20700252</v>
      </c>
      <c r="D149" s="21">
        <f>D150-D151+D152</f>
        <v>-2720194</v>
      </c>
      <c r="E149" s="21">
        <f>E150-E151+E152</f>
        <v>23420446</v>
      </c>
      <c r="F149" s="21">
        <f>F150-F151+F152</f>
        <v>3000000</v>
      </c>
    </row>
    <row r="150" spans="1:6" hidden="1">
      <c r="A150" s="22">
        <v>602100</v>
      </c>
      <c r="B150" s="23" t="s">
        <v>21</v>
      </c>
      <c r="C150" s="24">
        <f t="shared" si="5"/>
        <v>25072465</v>
      </c>
      <c r="D150" s="25">
        <v>15814060</v>
      </c>
      <c r="E150" s="25">
        <v>9258405</v>
      </c>
      <c r="F150" s="25">
        <v>3357225</v>
      </c>
    </row>
    <row r="151" spans="1:6" hidden="1">
      <c r="A151" s="22">
        <v>602200</v>
      </c>
      <c r="B151" s="23" t="s">
        <v>22</v>
      </c>
      <c r="C151" s="24">
        <f t="shared" si="5"/>
        <v>4372213</v>
      </c>
      <c r="D151" s="25">
        <f>1583560-527365-642387</f>
        <v>413808</v>
      </c>
      <c r="E151" s="25">
        <f>4158405-200000</f>
        <v>3958405</v>
      </c>
      <c r="F151" s="25">
        <v>357225</v>
      </c>
    </row>
    <row r="152" spans="1:6" ht="41.4" hidden="1">
      <c r="A152" s="22">
        <v>602400</v>
      </c>
      <c r="B152" s="23" t="s">
        <v>10</v>
      </c>
      <c r="C152" s="24">
        <f t="shared" si="5"/>
        <v>0</v>
      </c>
      <c r="D152" s="26">
        <v>-18120446</v>
      </c>
      <c r="E152" s="26">
        <f>7058697+7488941+70000+70000+50988+48090+202186+3131544</f>
        <v>18120446</v>
      </c>
      <c r="F152" s="26"/>
    </row>
    <row r="153" spans="1:6" ht="18" hidden="1">
      <c r="A153" s="2"/>
      <c r="B153" s="2"/>
      <c r="C153" s="2"/>
      <c r="D153" s="2"/>
      <c r="E153" s="2"/>
      <c r="F153" s="2"/>
    </row>
    <row r="154" spans="1:6" ht="18" hidden="1">
      <c r="A154" s="2"/>
      <c r="B154" s="2"/>
      <c r="C154" s="2"/>
      <c r="D154" s="2"/>
      <c r="E154" s="2"/>
      <c r="F154" s="2"/>
    </row>
    <row r="155" spans="1:6" ht="18" hidden="1">
      <c r="A155" s="2"/>
      <c r="B155" s="14" t="s">
        <v>16</v>
      </c>
      <c r="C155" s="2"/>
      <c r="D155" s="2"/>
      <c r="E155" s="14" t="s">
        <v>18</v>
      </c>
      <c r="F155" s="2"/>
    </row>
    <row r="156" spans="1:6" ht="18" hidden="1">
      <c r="B156" s="15" t="s">
        <v>17</v>
      </c>
    </row>
    <row r="157" spans="1:6" hidden="1"/>
    <row r="158" spans="1:6" hidden="1"/>
    <row r="159" spans="1:6" hidden="1"/>
    <row r="160" spans="1:6" hidden="1"/>
    <row r="161" spans="1:6" hidden="1"/>
    <row r="162" spans="1:6" hidden="1"/>
    <row r="163" spans="1:6" ht="15.6">
      <c r="A163" s="36"/>
      <c r="B163" s="36"/>
      <c r="C163" s="36"/>
      <c r="D163" s="36"/>
      <c r="E163" s="36"/>
      <c r="F163" s="36"/>
    </row>
    <row r="164" spans="1:6" ht="15.6">
      <c r="A164" s="36"/>
      <c r="B164" s="36"/>
      <c r="C164" s="36"/>
      <c r="D164" s="36" t="s">
        <v>35</v>
      </c>
      <c r="E164" s="36"/>
      <c r="F164" s="36"/>
    </row>
    <row r="165" spans="1:6" ht="15.6">
      <c r="A165" s="36"/>
      <c r="B165" s="36"/>
      <c r="C165" s="36"/>
      <c r="D165" s="50" t="s">
        <v>39</v>
      </c>
      <c r="E165" s="50"/>
      <c r="F165" s="50"/>
    </row>
    <row r="166" spans="1:6" ht="15.6">
      <c r="A166" s="36"/>
      <c r="B166" s="36"/>
      <c r="C166" s="36"/>
      <c r="D166" s="50" t="s">
        <v>37</v>
      </c>
      <c r="E166" s="50"/>
      <c r="F166" s="50"/>
    </row>
    <row r="167" spans="1:6" ht="15.6">
      <c r="A167" s="36"/>
      <c r="B167" s="36"/>
      <c r="C167" s="36"/>
      <c r="D167" s="50" t="s">
        <v>38</v>
      </c>
      <c r="E167" s="50"/>
      <c r="F167" s="50"/>
    </row>
    <row r="168" spans="1:6" ht="15.6">
      <c r="A168" s="36"/>
      <c r="B168" s="36"/>
      <c r="C168" s="36"/>
      <c r="D168" s="50" t="s">
        <v>40</v>
      </c>
      <c r="E168" s="50"/>
      <c r="F168" s="50"/>
    </row>
    <row r="169" spans="1:6" ht="7.8" customHeight="1">
      <c r="A169" s="36"/>
      <c r="B169" s="36"/>
      <c r="C169" s="36"/>
      <c r="D169" s="36"/>
      <c r="E169" s="36"/>
      <c r="F169" s="36"/>
    </row>
    <row r="170" spans="1:6" ht="37.5" customHeight="1">
      <c r="A170" s="53" t="s">
        <v>36</v>
      </c>
      <c r="B170" s="54"/>
      <c r="C170" s="54"/>
      <c r="D170" s="54"/>
      <c r="E170" s="54"/>
      <c r="F170" s="54"/>
    </row>
    <row r="171" spans="1:6" ht="18.75" customHeight="1">
      <c r="A171" s="63" t="s">
        <v>32</v>
      </c>
      <c r="B171" s="63"/>
      <c r="C171" s="63"/>
      <c r="D171" s="63"/>
      <c r="E171" s="63"/>
      <c r="F171" s="63"/>
    </row>
    <row r="172" spans="1:6" ht="18.75" customHeight="1">
      <c r="A172" s="54" t="s">
        <v>31</v>
      </c>
      <c r="B172" s="54"/>
      <c r="C172" s="54"/>
      <c r="D172" s="54"/>
      <c r="E172" s="54"/>
      <c r="F172" s="54"/>
    </row>
    <row r="173" spans="1:6" ht="15.6">
      <c r="A173" s="36"/>
      <c r="B173" s="36"/>
      <c r="C173" s="36"/>
      <c r="D173" s="36"/>
      <c r="E173" s="36"/>
      <c r="F173" s="37" t="s">
        <v>1</v>
      </c>
    </row>
    <row r="174" spans="1:6" ht="15.6">
      <c r="A174" s="51" t="s">
        <v>2</v>
      </c>
      <c r="B174" s="51" t="s">
        <v>3</v>
      </c>
      <c r="C174" s="55" t="s">
        <v>29</v>
      </c>
      <c r="D174" s="51" t="s">
        <v>5</v>
      </c>
      <c r="E174" s="51" t="s">
        <v>6</v>
      </c>
      <c r="F174" s="51"/>
    </row>
    <row r="175" spans="1:6">
      <c r="A175" s="51"/>
      <c r="B175" s="51"/>
      <c r="C175" s="51"/>
      <c r="D175" s="51"/>
      <c r="E175" s="51" t="s">
        <v>30</v>
      </c>
      <c r="F175" s="51" t="s">
        <v>7</v>
      </c>
    </row>
    <row r="176" spans="1:6" ht="26.25" customHeight="1">
      <c r="A176" s="51"/>
      <c r="B176" s="51"/>
      <c r="C176" s="51"/>
      <c r="D176" s="51"/>
      <c r="E176" s="51"/>
      <c r="F176" s="51"/>
    </row>
    <row r="177" spans="1:6" ht="15.6">
      <c r="A177" s="38">
        <v>1</v>
      </c>
      <c r="B177" s="38">
        <v>2</v>
      </c>
      <c r="C177" s="39">
        <v>3</v>
      </c>
      <c r="D177" s="38">
        <v>4</v>
      </c>
      <c r="E177" s="38">
        <v>5</v>
      </c>
      <c r="F177" s="38">
        <v>6</v>
      </c>
    </row>
    <row r="178" spans="1:6" ht="15.6">
      <c r="A178" s="40">
        <v>200000</v>
      </c>
      <c r="B178" s="41" t="s">
        <v>8</v>
      </c>
      <c r="C178" s="42">
        <f t="shared" ref="C178:C187" si="6">D178+E178</f>
        <v>0</v>
      </c>
      <c r="D178" s="43">
        <f>D179</f>
        <v>-15343</v>
      </c>
      <c r="E178" s="43">
        <f>E179</f>
        <v>15343</v>
      </c>
      <c r="F178" s="43">
        <f>F179</f>
        <v>15343</v>
      </c>
    </row>
    <row r="179" spans="1:6" ht="31.2">
      <c r="A179" s="40">
        <v>208000</v>
      </c>
      <c r="B179" s="41" t="s">
        <v>9</v>
      </c>
      <c r="C179" s="42">
        <f t="shared" si="6"/>
        <v>0</v>
      </c>
      <c r="D179" s="43">
        <f>D180-D181+D182</f>
        <v>-15343</v>
      </c>
      <c r="E179" s="43">
        <f>E180-E181+E182</f>
        <v>15343</v>
      </c>
      <c r="F179" s="43">
        <f>F180-F181+F182</f>
        <v>15343</v>
      </c>
    </row>
    <row r="180" spans="1:6" ht="15.6">
      <c r="A180" s="44">
        <v>208100</v>
      </c>
      <c r="B180" s="45" t="s">
        <v>21</v>
      </c>
      <c r="C180" s="46">
        <f t="shared" si="6"/>
        <v>0</v>
      </c>
      <c r="D180" s="47"/>
      <c r="E180" s="47"/>
      <c r="F180" s="47"/>
    </row>
    <row r="181" spans="1:6" ht="15.6">
      <c r="A181" s="44">
        <v>208200</v>
      </c>
      <c r="B181" s="45" t="s">
        <v>22</v>
      </c>
      <c r="C181" s="46">
        <f t="shared" si="6"/>
        <v>0</v>
      </c>
      <c r="D181" s="47"/>
      <c r="E181" s="47"/>
      <c r="F181" s="47"/>
    </row>
    <row r="182" spans="1:6" ht="46.8">
      <c r="A182" s="44">
        <v>208400</v>
      </c>
      <c r="B182" s="45" t="s">
        <v>10</v>
      </c>
      <c r="C182" s="46">
        <f t="shared" si="6"/>
        <v>0</v>
      </c>
      <c r="D182" s="47">
        <v>-15343</v>
      </c>
      <c r="E182" s="47">
        <v>15343</v>
      </c>
      <c r="F182" s="47">
        <v>15343</v>
      </c>
    </row>
    <row r="183" spans="1:6" ht="31.2">
      <c r="A183" s="40">
        <v>600000</v>
      </c>
      <c r="B183" s="41" t="s">
        <v>11</v>
      </c>
      <c r="C183" s="42">
        <f t="shared" si="6"/>
        <v>0</v>
      </c>
      <c r="D183" s="43">
        <f>D184</f>
        <v>-15343</v>
      </c>
      <c r="E183" s="43">
        <f>E184</f>
        <v>15343</v>
      </c>
      <c r="F183" s="43">
        <f>F184</f>
        <v>15343</v>
      </c>
    </row>
    <row r="184" spans="1:6" ht="15.6">
      <c r="A184" s="40">
        <v>602000</v>
      </c>
      <c r="B184" s="41" t="s">
        <v>12</v>
      </c>
      <c r="C184" s="42">
        <f t="shared" si="6"/>
        <v>0</v>
      </c>
      <c r="D184" s="43">
        <f>D185-D186+D187</f>
        <v>-15343</v>
      </c>
      <c r="E184" s="43">
        <f>E185-E186+E187</f>
        <v>15343</v>
      </c>
      <c r="F184" s="43">
        <f>F185-F186+F187</f>
        <v>15343</v>
      </c>
    </row>
    <row r="185" spans="1:6" ht="15.6">
      <c r="A185" s="44">
        <v>602100</v>
      </c>
      <c r="B185" s="45" t="s">
        <v>21</v>
      </c>
      <c r="C185" s="46">
        <f t="shared" si="6"/>
        <v>0</v>
      </c>
      <c r="D185" s="47"/>
      <c r="E185" s="47"/>
      <c r="F185" s="47"/>
    </row>
    <row r="186" spans="1:6" ht="15.6">
      <c r="A186" s="44">
        <v>602200</v>
      </c>
      <c r="B186" s="45" t="s">
        <v>22</v>
      </c>
      <c r="C186" s="46">
        <f t="shared" si="6"/>
        <v>0</v>
      </c>
      <c r="D186" s="47"/>
      <c r="E186" s="47"/>
      <c r="F186" s="47"/>
    </row>
    <row r="187" spans="1:6" ht="46.8">
      <c r="A187" s="44">
        <v>602400</v>
      </c>
      <c r="B187" s="45" t="s">
        <v>10</v>
      </c>
      <c r="C187" s="46">
        <f t="shared" si="6"/>
        <v>0</v>
      </c>
      <c r="D187" s="47">
        <v>-15343</v>
      </c>
      <c r="E187" s="47">
        <v>15343</v>
      </c>
      <c r="F187" s="47">
        <v>15343</v>
      </c>
    </row>
    <row r="188" spans="1:6" ht="15.6">
      <c r="A188" s="36"/>
      <c r="B188" s="36"/>
      <c r="C188" s="36"/>
      <c r="D188" s="36"/>
      <c r="E188" s="36"/>
      <c r="F188" s="36"/>
    </row>
    <row r="189" spans="1:6" ht="15.6">
      <c r="A189" s="36"/>
      <c r="B189" s="36"/>
      <c r="C189" s="36"/>
      <c r="D189" s="36"/>
      <c r="E189" s="36"/>
      <c r="F189" s="36"/>
    </row>
    <row r="190" spans="1:6" ht="47.25" customHeight="1">
      <c r="A190" s="36"/>
      <c r="B190" s="62" t="s">
        <v>33</v>
      </c>
      <c r="C190" s="62"/>
      <c r="D190" s="49"/>
      <c r="E190" s="36" t="s">
        <v>34</v>
      </c>
    </row>
    <row r="191" spans="1:6" ht="15.6">
      <c r="A191" s="36"/>
      <c r="B191" s="48"/>
      <c r="C191" s="36"/>
      <c r="D191" s="36"/>
      <c r="E191" s="36"/>
      <c r="F191" s="36"/>
    </row>
    <row r="192" spans="1:6" ht="15.6">
      <c r="A192" s="36"/>
      <c r="B192" s="36"/>
      <c r="C192" s="36"/>
      <c r="D192" s="36"/>
      <c r="E192" s="36"/>
      <c r="F192" s="36"/>
    </row>
    <row r="193" spans="1:6">
      <c r="A193" s="35"/>
      <c r="B193" s="35"/>
      <c r="C193" s="35"/>
      <c r="D193" s="35"/>
      <c r="E193" s="35"/>
      <c r="F193" s="35"/>
    </row>
  </sheetData>
  <mergeCells count="71">
    <mergeCell ref="B190:C190"/>
    <mergeCell ref="D7:D9"/>
    <mergeCell ref="E7:F7"/>
    <mergeCell ref="A171:F171"/>
    <mergeCell ref="A172:F172"/>
    <mergeCell ref="D134:F134"/>
    <mergeCell ref="D135:F135"/>
    <mergeCell ref="A137:F137"/>
    <mergeCell ref="A139:A141"/>
    <mergeCell ref="B139:B141"/>
    <mergeCell ref="C139:C141"/>
    <mergeCell ref="D28:D30"/>
    <mergeCell ref="E28:F28"/>
    <mergeCell ref="D23:F23"/>
    <mergeCell ref="D24:F24"/>
    <mergeCell ref="A26:F26"/>
    <mergeCell ref="A28:A30"/>
    <mergeCell ref="D139:D141"/>
    <mergeCell ref="E139:F139"/>
    <mergeCell ref="D2:F2"/>
    <mergeCell ref="D3:F3"/>
    <mergeCell ref="A5:F5"/>
    <mergeCell ref="A7:A9"/>
    <mergeCell ref="B7:B9"/>
    <mergeCell ref="C7:C9"/>
    <mergeCell ref="E8:E9"/>
    <mergeCell ref="F8:F9"/>
    <mergeCell ref="B28:B30"/>
    <mergeCell ref="C28:C30"/>
    <mergeCell ref="E29:E30"/>
    <mergeCell ref="F29:F30"/>
    <mergeCell ref="D52:F52"/>
    <mergeCell ref="D53:F53"/>
    <mergeCell ref="A55:F55"/>
    <mergeCell ref="A57:A59"/>
    <mergeCell ref="B57:B59"/>
    <mergeCell ref="C57:C59"/>
    <mergeCell ref="E58:E59"/>
    <mergeCell ref="F58:F59"/>
    <mergeCell ref="D57:D59"/>
    <mergeCell ref="E57:F57"/>
    <mergeCell ref="D78:F78"/>
    <mergeCell ref="D79:F79"/>
    <mergeCell ref="A81:F81"/>
    <mergeCell ref="A83:A85"/>
    <mergeCell ref="B83:B85"/>
    <mergeCell ref="C83:C85"/>
    <mergeCell ref="D83:D85"/>
    <mergeCell ref="E83:F83"/>
    <mergeCell ref="E84:E85"/>
    <mergeCell ref="F84:F85"/>
    <mergeCell ref="D103:F103"/>
    <mergeCell ref="D104:F104"/>
    <mergeCell ref="A106:F106"/>
    <mergeCell ref="A108:A110"/>
    <mergeCell ref="B108:B110"/>
    <mergeCell ref="C108:C110"/>
    <mergeCell ref="D108:D110"/>
    <mergeCell ref="E108:F108"/>
    <mergeCell ref="E175:E176"/>
    <mergeCell ref="F175:F176"/>
    <mergeCell ref="E109:E110"/>
    <mergeCell ref="F109:F110"/>
    <mergeCell ref="A170:F170"/>
    <mergeCell ref="A174:A176"/>
    <mergeCell ref="B174:B176"/>
    <mergeCell ref="C174:C176"/>
    <mergeCell ref="D174:D176"/>
    <mergeCell ref="E174:F174"/>
    <mergeCell ref="E140:E141"/>
    <mergeCell ref="F140:F141"/>
  </mergeCells>
  <pageMargins left="1.1811023622047245" right="0.59055118110236227" top="0.39370078740157483" bottom="0.39370078740157483" header="0" footer="0"/>
  <pageSetup paperSize="9" scale="76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1</cp:lastModifiedBy>
  <cp:lastPrinted>2021-12-20T06:03:38Z</cp:lastPrinted>
  <dcterms:created xsi:type="dcterms:W3CDTF">2016-12-17T11:15:59Z</dcterms:created>
  <dcterms:modified xsi:type="dcterms:W3CDTF">2021-12-20T06:03:53Z</dcterms:modified>
</cp:coreProperties>
</file>